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70" activeTab="0"/>
  </bookViews>
  <sheets>
    <sheet name="Instructions" sheetId="1" r:id="rId1"/>
    <sheet name="Layout Tool" sheetId="2" r:id="rId2"/>
    <sheet name="Diagram" sheetId="3" r:id="rId3"/>
  </sheets>
  <definedNames>
    <definedName name="_xlnm.Print_Area" localSheetId="2">'Diagram'!$B$5:$AD$55</definedName>
  </definedNames>
  <calcPr fullCalcOnLoad="1"/>
</workbook>
</file>

<file path=xl/sharedStrings.xml><?xml version="1.0" encoding="utf-8"?>
<sst xmlns="http://schemas.openxmlformats.org/spreadsheetml/2006/main" count="83" uniqueCount="63">
  <si>
    <t>Overall Length</t>
  </si>
  <si>
    <t>Overall Width</t>
  </si>
  <si>
    <t>Ft</t>
  </si>
  <si>
    <t>In</t>
  </si>
  <si>
    <t>Sports Field Dimension Calculator</t>
  </si>
  <si>
    <t>Center Point on Goal Line</t>
  </si>
  <si>
    <t>What you are trying to stake out is all the 90 degree</t>
  </si>
  <si>
    <t>field layout calculator.  To use the layout tool you</t>
  </si>
  <si>
    <t>field through the center of both of the goals.  From the</t>
  </si>
  <si>
    <t>known length of the field you have three points, both ends</t>
  </si>
  <si>
    <t>mark out one half of the field you stake the ends of two</t>
  </si>
  <si>
    <t>specified depending on which 90 degree intersection</t>
  </si>
  <si>
    <t>you need to stake. For example, using the information</t>
  </si>
  <si>
    <t>field):</t>
  </si>
  <si>
    <t>Layout Tool Instructions</t>
  </si>
  <si>
    <t xml:space="preserve">DIAGRAM FOR A </t>
  </si>
  <si>
    <t>BY</t>
  </si>
  <si>
    <t>FIELD</t>
  </si>
  <si>
    <t>Ultimate Field Layout and Distances (Feet &amp; Inches)</t>
  </si>
  <si>
    <t>Center Point on Spectator Line</t>
  </si>
  <si>
    <t>Center Point on Player Line</t>
  </si>
  <si>
    <t>Center Point on End Zone Line</t>
  </si>
  <si>
    <t>Reverse Brick Spot</t>
  </si>
  <si>
    <t>Brick Spot</t>
  </si>
  <si>
    <t>Playing Field Proper</t>
  </si>
  <si>
    <t>Player Corner Line</t>
  </si>
  <si>
    <t>Spectator Corner Line</t>
  </si>
  <si>
    <t>End Zone Corner</t>
  </si>
  <si>
    <t>Goal Line Corner</t>
  </si>
  <si>
    <t>Midfield Point on Perimeter Line</t>
  </si>
  <si>
    <t xml:space="preserve">Spectator Line Depth </t>
  </si>
  <si>
    <t>Player Line Depth</t>
  </si>
  <si>
    <t>Reverse Brick</t>
  </si>
  <si>
    <t>End Zone Depth</t>
  </si>
  <si>
    <t>Brick</t>
  </si>
  <si>
    <t>Midfield  Point</t>
  </si>
  <si>
    <t>intersections on the Ultimate field using the Ultimate</t>
  </si>
  <si>
    <t>have to pull a string down the center of the Ultimate</t>
  </si>
  <si>
    <t>that bisect the Spectator, Player, End Zone Line,</t>
  </si>
  <si>
    <t xml:space="preserve"> and Goal line and the center of the field.  To</t>
  </si>
  <si>
    <t xml:space="preserve">tape measures, one tape at one spectator end line and the </t>
  </si>
  <si>
    <t>other tape at the Midfield of the field.  Using the results from the</t>
  </si>
  <si>
    <t>Ultimate Frisebee calculator you pull the two tapes to lengths</t>
  </si>
  <si>
    <t>on the Ultimate field layout tool template the four</t>
  </si>
  <si>
    <t xml:space="preserve">(the measurement on the left would be the tape measure that is </t>
  </si>
  <si>
    <t xml:space="preserve">staked in the center of the Spectator Line and the right measurement </t>
  </si>
  <si>
    <t>listed would for the tape measure staked at the Midfield center of the</t>
  </si>
  <si>
    <t xml:space="preserve">corners of the Playing Field Proper (to include End Zone) would be </t>
  </si>
  <si>
    <t xml:space="preserve">         |                              |</t>
  </si>
  <si>
    <t xml:space="preserve">          |                           |</t>
  </si>
  <si>
    <t xml:space="preserve">           |                         |</t>
  </si>
  <si>
    <t xml:space="preserve">    62' 0''|  189' 9"  ----- 109' 0''  120' 4"</t>
  </si>
  <si>
    <t>0' 0"  | 196' 0"                196' 0" | 0' 0"  center line    196' 0"  0'</t>
  </si>
  <si>
    <t>End Zone and Goal Line Corners (left end of the field looking left to right)</t>
  </si>
  <si>
    <t>Spectator Line</t>
  </si>
  <si>
    <t>Player Participation Line</t>
  </si>
  <si>
    <t>Midfield</t>
  </si>
  <si>
    <t xml:space="preserve">  Goal Line</t>
  </si>
  <si>
    <t>End Zone Line</t>
  </si>
  <si>
    <t>Make Your Mark</t>
  </si>
  <si>
    <t>1-800-553-6275      www.TruMarkAthletics.com      Info@TruMarkAthletics.com</t>
  </si>
  <si>
    <t xml:space="preserve">Plug in value into cell below each dimension. Stake out full length of field using center line of pitch/field intersecting the goal, end zone, player, and spectator lines. Use two measuring tapes, one pulled from Midfield Point at the center of the field and the other at the Center Point on the Spectator Line. Intersections have two measurements listed in feet and inches or just feet. </t>
  </si>
  <si>
    <t>This diagram reflects 1/2 of the field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</si>
</sst>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b/>
      <sz val="11"/>
      <name val="Times New Roman"/>
      <family val="1"/>
    </font>
    <font>
      <sz val="11"/>
      <name val="Times New Roman"/>
      <family val="1"/>
    </font>
    <font>
      <b/>
      <sz val="14"/>
      <name val="Times New Roman"/>
      <family val="1"/>
    </font>
    <font>
      <b/>
      <sz val="11"/>
      <color indexed="12"/>
      <name val="Times New Roman"/>
      <family val="1"/>
    </font>
    <font>
      <sz val="11"/>
      <color indexed="8"/>
      <name val="Times New Roman"/>
      <family val="1"/>
    </font>
    <font>
      <b/>
      <sz val="10"/>
      <name val="Arial"/>
      <family val="2"/>
    </font>
    <font>
      <b/>
      <sz val="10"/>
      <color indexed="10"/>
      <name val="Arial"/>
      <family val="2"/>
    </font>
    <font>
      <b/>
      <sz val="11"/>
      <color indexed="10"/>
      <name val="Times New Roman"/>
      <family val="1"/>
    </font>
    <font>
      <sz val="10"/>
      <name val="Times New Roman"/>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sz val="11"/>
      <color indexed="60"/>
      <name val="Arial"/>
      <family val="2"/>
    </font>
    <font>
      <b/>
      <sz val="11"/>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1"/>
      <color theme="1"/>
      <name val="Times New Roman"/>
      <family val="1"/>
    </font>
    <font>
      <b/>
      <sz val="11"/>
      <color rgb="FFC00000"/>
      <name val="Arial"/>
      <family val="2"/>
    </font>
    <font>
      <b/>
      <sz val="11"/>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Dashed"/>
    </border>
    <border>
      <left>
        <color indexed="63"/>
      </left>
      <right>
        <color indexed="63"/>
      </right>
      <top>
        <color indexed="63"/>
      </top>
      <bottom style="mediumDashed"/>
    </border>
    <border>
      <left>
        <color indexed="63"/>
      </left>
      <right style="medium"/>
      <top>
        <color indexed="63"/>
      </top>
      <bottom style="mediumDashed"/>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9">
    <xf numFmtId="0" fontId="0" fillId="0" borderId="0" xfId="0" applyAlignment="1">
      <alignment/>
    </xf>
    <xf numFmtId="0" fontId="0" fillId="0" borderId="0" xfId="0" applyAlignment="1">
      <alignment wrapText="1"/>
    </xf>
    <xf numFmtId="0" fontId="0" fillId="0" borderId="0" xfId="0"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horizontal="center" wrapText="1"/>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xf>
    <xf numFmtId="1" fontId="2" fillId="0" borderId="0" xfId="0" applyNumberFormat="1" applyFont="1" applyBorder="1" applyAlignment="1">
      <alignment/>
    </xf>
    <xf numFmtId="0" fontId="2" fillId="0" borderId="11" xfId="0" applyFont="1" applyBorder="1" applyAlignment="1">
      <alignment/>
    </xf>
    <xf numFmtId="0" fontId="0" fillId="0" borderId="0" xfId="0" applyAlignment="1">
      <alignment vertical="top" wrapText="1"/>
    </xf>
    <xf numFmtId="0" fontId="4" fillId="0" borderId="0" xfId="0" applyFont="1" applyAlignment="1">
      <alignment horizontal="center"/>
    </xf>
    <xf numFmtId="0" fontId="4" fillId="0" borderId="0" xfId="0" applyFont="1" applyFill="1" applyAlignment="1">
      <alignment horizontal="center"/>
    </xf>
    <xf numFmtId="0" fontId="6" fillId="0" borderId="0" xfId="0" applyFont="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6" fillId="0" borderId="21" xfId="0" applyFont="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0" fontId="6" fillId="0" borderId="0" xfId="0" applyFont="1" applyAlignment="1">
      <alignment horizontal="center"/>
    </xf>
    <xf numFmtId="0" fontId="6" fillId="0" borderId="21" xfId="0" applyFont="1" applyBorder="1" applyAlignment="1">
      <alignment horizontal="center"/>
    </xf>
    <xf numFmtId="1" fontId="6" fillId="0" borderId="16" xfId="0" applyNumberFormat="1" applyFont="1" applyBorder="1" applyAlignment="1">
      <alignment horizontal="center"/>
    </xf>
    <xf numFmtId="1" fontId="6" fillId="0" borderId="15" xfId="0" applyNumberFormat="1" applyFont="1" applyBorder="1" applyAlignment="1">
      <alignment/>
    </xf>
    <xf numFmtId="0" fontId="7" fillId="0" borderId="0" xfId="0" applyFont="1" applyBorder="1" applyAlignment="1">
      <alignment horizontal="center"/>
    </xf>
    <xf numFmtId="0" fontId="7" fillId="0" borderId="0" xfId="0" applyFont="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horizontal="left"/>
    </xf>
    <xf numFmtId="1" fontId="5" fillId="0" borderId="25" xfId="0" applyNumberFormat="1" applyFont="1" applyFill="1" applyBorder="1" applyAlignment="1">
      <alignment horizontal="left"/>
    </xf>
    <xf numFmtId="0" fontId="2" fillId="0" borderId="23" xfId="0" applyFont="1" applyBorder="1" applyAlignment="1">
      <alignment horizontal="left"/>
    </xf>
    <xf numFmtId="0" fontId="2" fillId="0" borderId="26" xfId="0" applyFont="1" applyBorder="1" applyAlignment="1">
      <alignment horizontal="right"/>
    </xf>
    <xf numFmtId="0" fontId="2" fillId="0" borderId="25" xfId="0" applyFont="1" applyBorder="1" applyAlignment="1">
      <alignment horizontal="right" vertical="center"/>
    </xf>
    <xf numFmtId="0" fontId="2" fillId="0" borderId="25" xfId="0" applyFont="1" applyBorder="1" applyAlignment="1">
      <alignment horizontal="right"/>
    </xf>
    <xf numFmtId="1" fontId="5" fillId="0" borderId="25" xfId="0" applyNumberFormat="1" applyFont="1" applyFill="1" applyBorder="1" applyAlignment="1">
      <alignment horizontal="right"/>
    </xf>
    <xf numFmtId="0" fontId="2" fillId="0" borderId="25" xfId="0" applyFont="1" applyBorder="1" applyAlignment="1">
      <alignment horizontal="left" vertical="center"/>
    </xf>
    <xf numFmtId="0" fontId="2" fillId="0" borderId="27" xfId="0" applyFont="1" applyBorder="1" applyAlignment="1">
      <alignment horizontal="right"/>
    </xf>
    <xf numFmtId="0" fontId="2" fillId="0" borderId="11" xfId="0" applyFont="1" applyBorder="1" applyAlignment="1">
      <alignment horizontal="left"/>
    </xf>
    <xf numFmtId="0" fontId="2" fillId="0" borderId="0" xfId="0" applyFont="1" applyBorder="1" applyAlignment="1">
      <alignment horizontal="left"/>
    </xf>
    <xf numFmtId="1" fontId="5" fillId="0" borderId="0" xfId="0" applyNumberFormat="1" applyFont="1" applyFill="1" applyBorder="1" applyAlignment="1">
      <alignment horizontal="left"/>
    </xf>
    <xf numFmtId="1" fontId="5" fillId="0" borderId="0" xfId="0" applyNumberFormat="1" applyFont="1" applyFill="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center"/>
    </xf>
    <xf numFmtId="0" fontId="3" fillId="0" borderId="0" xfId="0" applyFont="1" applyAlignment="1">
      <alignment horizontal="center"/>
    </xf>
    <xf numFmtId="0" fontId="0" fillId="0" borderId="0" xfId="0" applyFont="1" applyAlignment="1">
      <alignment/>
    </xf>
    <xf numFmtId="0" fontId="52" fillId="0" borderId="25" xfId="0" applyFont="1" applyBorder="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horizontal="center"/>
    </xf>
    <xf numFmtId="0" fontId="9" fillId="0" borderId="30" xfId="0" applyFont="1" applyBorder="1" applyAlignment="1">
      <alignment horizontal="center"/>
    </xf>
    <xf numFmtId="0" fontId="9" fillId="0" borderId="28" xfId="0" applyFont="1" applyBorder="1" applyAlignment="1">
      <alignment/>
    </xf>
    <xf numFmtId="0" fontId="9" fillId="0" borderId="0" xfId="0" applyFont="1" applyBorder="1" applyAlignment="1">
      <alignment/>
    </xf>
    <xf numFmtId="0" fontId="9" fillId="0" borderId="24" xfId="0" applyFont="1" applyBorder="1" applyAlignment="1">
      <alignment/>
    </xf>
    <xf numFmtId="0" fontId="9" fillId="0" borderId="27" xfId="0" applyFont="1" applyBorder="1" applyAlignment="1">
      <alignment/>
    </xf>
    <xf numFmtId="0" fontId="6" fillId="0" borderId="15" xfId="0" applyFont="1" applyBorder="1" applyAlignment="1">
      <alignment/>
    </xf>
    <xf numFmtId="1" fontId="7" fillId="0" borderId="15" xfId="0" applyNumberFormat="1" applyFont="1" applyBorder="1" applyAlignment="1">
      <alignment horizontal="center"/>
    </xf>
    <xf numFmtId="0" fontId="1" fillId="0" borderId="0" xfId="0" applyFont="1" applyBorder="1" applyAlignment="1">
      <alignment/>
    </xf>
    <xf numFmtId="0" fontId="1" fillId="0" borderId="15" xfId="0" applyFont="1" applyBorder="1" applyAlignment="1">
      <alignment/>
    </xf>
    <xf numFmtId="0" fontId="53" fillId="0" borderId="0" xfId="0" applyFont="1" applyBorder="1" applyAlignment="1">
      <alignment horizontal="center"/>
    </xf>
    <xf numFmtId="0" fontId="54" fillId="0" borderId="0" xfId="0" applyFont="1" applyAlignment="1">
      <alignment/>
    </xf>
    <xf numFmtId="0" fontId="55" fillId="0" borderId="0" xfId="0" applyFont="1" applyBorder="1" applyAlignment="1">
      <alignment horizontal="center"/>
    </xf>
    <xf numFmtId="0" fontId="54" fillId="0" borderId="16" xfId="0" applyFont="1" applyBorder="1" applyAlignment="1">
      <alignment/>
    </xf>
    <xf numFmtId="0" fontId="55" fillId="0" borderId="0" xfId="0" applyFont="1" applyAlignment="1">
      <alignment/>
    </xf>
    <xf numFmtId="0" fontId="3" fillId="0" borderId="0" xfId="0" applyFont="1" applyAlignment="1">
      <alignment/>
    </xf>
    <xf numFmtId="0" fontId="3" fillId="0" borderId="0" xfId="0" applyFont="1" applyBorder="1" applyAlignment="1">
      <alignment/>
    </xf>
    <xf numFmtId="0" fontId="10" fillId="0" borderId="0" xfId="0" applyFont="1" applyBorder="1" applyAlignment="1">
      <alignment/>
    </xf>
    <xf numFmtId="0" fontId="3" fillId="0" borderId="15" xfId="0" applyFont="1" applyBorder="1" applyAlignment="1">
      <alignment/>
    </xf>
    <xf numFmtId="0" fontId="3" fillId="0" borderId="0" xfId="0" applyFont="1" applyAlignment="1">
      <alignment/>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9" fillId="0" borderId="0" xfId="0" applyFont="1" applyAlignment="1">
      <alignment/>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horizontal="center"/>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wrapText="1"/>
    </xf>
    <xf numFmtId="0" fontId="9" fillId="0" borderId="0" xfId="0" applyFont="1" applyBorder="1" applyAlignment="1">
      <alignment wrapText="1"/>
    </xf>
    <xf numFmtId="0" fontId="2" fillId="0" borderId="0" xfId="0" applyFont="1" applyAlignment="1">
      <alignment vertical="top" wrapText="1"/>
    </xf>
    <xf numFmtId="0" fontId="9"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0</xdr:rowOff>
    </xdr:from>
    <xdr:to>
      <xdr:col>2</xdr:col>
      <xdr:colOff>2028825</xdr:colOff>
      <xdr:row>5</xdr:row>
      <xdr:rowOff>9525</xdr:rowOff>
    </xdr:to>
    <xdr:pic>
      <xdr:nvPicPr>
        <xdr:cNvPr id="1" name="Picture 1"/>
        <xdr:cNvPicPr preferRelativeResize="1">
          <a:picLocks noChangeAspect="1"/>
        </xdr:cNvPicPr>
      </xdr:nvPicPr>
      <xdr:blipFill>
        <a:blip r:embed="rId1"/>
        <a:stretch>
          <a:fillRect/>
        </a:stretch>
      </xdr:blipFill>
      <xdr:spPr>
        <a:xfrm>
          <a:off x="600075" y="0"/>
          <a:ext cx="2924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0</xdr:rowOff>
    </xdr:from>
    <xdr:to>
      <xdr:col>12</xdr:col>
      <xdr:colOff>238125</xdr:colOff>
      <xdr:row>1</xdr:row>
      <xdr:rowOff>161925</xdr:rowOff>
    </xdr:to>
    <xdr:pic>
      <xdr:nvPicPr>
        <xdr:cNvPr id="1" name="Picture 1"/>
        <xdr:cNvPicPr preferRelativeResize="1">
          <a:picLocks noChangeAspect="1"/>
        </xdr:cNvPicPr>
      </xdr:nvPicPr>
      <xdr:blipFill>
        <a:blip r:embed="rId1"/>
        <a:stretch>
          <a:fillRect/>
        </a:stretch>
      </xdr:blipFill>
      <xdr:spPr>
        <a:xfrm>
          <a:off x="2247900" y="0"/>
          <a:ext cx="28765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31</xdr:row>
      <xdr:rowOff>47625</xdr:rowOff>
    </xdr:from>
    <xdr:to>
      <xdr:col>5</xdr:col>
      <xdr:colOff>390525</xdr:colOff>
      <xdr:row>48</xdr:row>
      <xdr:rowOff>9525</xdr:rowOff>
    </xdr:to>
    <xdr:sp>
      <xdr:nvSpPr>
        <xdr:cNvPr id="1" name="Line 2"/>
        <xdr:cNvSpPr>
          <a:spLocks/>
        </xdr:cNvSpPr>
      </xdr:nvSpPr>
      <xdr:spPr>
        <a:xfrm>
          <a:off x="1638300" y="5657850"/>
          <a:ext cx="695325" cy="278130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31</xdr:row>
      <xdr:rowOff>28575</xdr:rowOff>
    </xdr:from>
    <xdr:to>
      <xdr:col>4</xdr:col>
      <xdr:colOff>333375</xdr:colOff>
      <xdr:row>49</xdr:row>
      <xdr:rowOff>85725</xdr:rowOff>
    </xdr:to>
    <xdr:sp>
      <xdr:nvSpPr>
        <xdr:cNvPr id="2" name="Line 3"/>
        <xdr:cNvSpPr>
          <a:spLocks/>
        </xdr:cNvSpPr>
      </xdr:nvSpPr>
      <xdr:spPr>
        <a:xfrm flipH="1" flipV="1">
          <a:off x="1571625" y="5638800"/>
          <a:ext cx="323850" cy="302895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14</xdr:row>
      <xdr:rowOff>28575</xdr:rowOff>
    </xdr:from>
    <xdr:to>
      <xdr:col>26</xdr:col>
      <xdr:colOff>57150</xdr:colOff>
      <xdr:row>30</xdr:row>
      <xdr:rowOff>123825</xdr:rowOff>
    </xdr:to>
    <xdr:sp>
      <xdr:nvSpPr>
        <xdr:cNvPr id="3" name="Line 4"/>
        <xdr:cNvSpPr>
          <a:spLocks/>
        </xdr:cNvSpPr>
      </xdr:nvSpPr>
      <xdr:spPr>
        <a:xfrm flipH="1" flipV="1">
          <a:off x="4572000" y="2733675"/>
          <a:ext cx="5695950" cy="2828925"/>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31</xdr:row>
      <xdr:rowOff>57150</xdr:rowOff>
    </xdr:from>
    <xdr:to>
      <xdr:col>25</xdr:col>
      <xdr:colOff>238125</xdr:colOff>
      <xdr:row>47</xdr:row>
      <xdr:rowOff>161925</xdr:rowOff>
    </xdr:to>
    <xdr:sp>
      <xdr:nvSpPr>
        <xdr:cNvPr id="4" name="Line 5"/>
        <xdr:cNvSpPr>
          <a:spLocks/>
        </xdr:cNvSpPr>
      </xdr:nvSpPr>
      <xdr:spPr>
        <a:xfrm flipH="1">
          <a:off x="2324100" y="5667375"/>
          <a:ext cx="7743825" cy="2752725"/>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14</xdr:row>
      <xdr:rowOff>47625</xdr:rowOff>
    </xdr:from>
    <xdr:to>
      <xdr:col>11</xdr:col>
      <xdr:colOff>0</xdr:colOff>
      <xdr:row>30</xdr:row>
      <xdr:rowOff>57150</xdr:rowOff>
    </xdr:to>
    <xdr:sp>
      <xdr:nvSpPr>
        <xdr:cNvPr id="5" name="Line 6"/>
        <xdr:cNvSpPr>
          <a:spLocks/>
        </xdr:cNvSpPr>
      </xdr:nvSpPr>
      <xdr:spPr>
        <a:xfrm flipV="1">
          <a:off x="1619250" y="2752725"/>
          <a:ext cx="2876550" cy="274320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9</xdr:row>
      <xdr:rowOff>47625</xdr:rowOff>
    </xdr:from>
    <xdr:to>
      <xdr:col>25</xdr:col>
      <xdr:colOff>333375</xdr:colOff>
      <xdr:row>30</xdr:row>
      <xdr:rowOff>142875</xdr:rowOff>
    </xdr:to>
    <xdr:sp>
      <xdr:nvSpPr>
        <xdr:cNvPr id="6" name="Line 7"/>
        <xdr:cNvSpPr>
          <a:spLocks/>
        </xdr:cNvSpPr>
      </xdr:nvSpPr>
      <xdr:spPr>
        <a:xfrm>
          <a:off x="1552575" y="1847850"/>
          <a:ext cx="8610600" cy="373380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31</xdr:row>
      <xdr:rowOff>85725</xdr:rowOff>
    </xdr:from>
    <xdr:to>
      <xdr:col>25</xdr:col>
      <xdr:colOff>323850</xdr:colOff>
      <xdr:row>49</xdr:row>
      <xdr:rowOff>142875</xdr:rowOff>
    </xdr:to>
    <xdr:sp>
      <xdr:nvSpPr>
        <xdr:cNvPr id="7" name="Line 9"/>
        <xdr:cNvSpPr>
          <a:spLocks/>
        </xdr:cNvSpPr>
      </xdr:nvSpPr>
      <xdr:spPr>
        <a:xfrm flipH="1">
          <a:off x="1990725" y="5695950"/>
          <a:ext cx="8162925" cy="302895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14</xdr:row>
      <xdr:rowOff>28575</xdr:rowOff>
    </xdr:from>
    <xdr:to>
      <xdr:col>25</xdr:col>
      <xdr:colOff>247650</xdr:colOff>
      <xdr:row>30</xdr:row>
      <xdr:rowOff>133350</xdr:rowOff>
    </xdr:to>
    <xdr:sp>
      <xdr:nvSpPr>
        <xdr:cNvPr id="8" name="Line 10"/>
        <xdr:cNvSpPr>
          <a:spLocks/>
        </xdr:cNvSpPr>
      </xdr:nvSpPr>
      <xdr:spPr>
        <a:xfrm flipV="1">
          <a:off x="1600200" y="2733675"/>
          <a:ext cx="8477250" cy="28384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285750</xdr:colOff>
      <xdr:row>41</xdr:row>
      <xdr:rowOff>133350</xdr:rowOff>
    </xdr:from>
    <xdr:to>
      <xdr:col>25</xdr:col>
      <xdr:colOff>361950</xdr:colOff>
      <xdr:row>47</xdr:row>
      <xdr:rowOff>152400</xdr:rowOff>
    </xdr:to>
    <xdr:pic>
      <xdr:nvPicPr>
        <xdr:cNvPr id="9" name="Picture 1"/>
        <xdr:cNvPicPr preferRelativeResize="1">
          <a:picLocks noChangeAspect="1"/>
        </xdr:cNvPicPr>
      </xdr:nvPicPr>
      <xdr:blipFill>
        <a:blip r:embed="rId1"/>
        <a:stretch>
          <a:fillRect/>
        </a:stretch>
      </xdr:blipFill>
      <xdr:spPr>
        <a:xfrm>
          <a:off x="6686550" y="7419975"/>
          <a:ext cx="35052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6:B39"/>
  <sheetViews>
    <sheetView tabSelected="1" zoomScalePageLayoutView="0" workbookViewId="0" topLeftCell="A1">
      <selection activeCell="F11" sqref="F11"/>
    </sheetView>
  </sheetViews>
  <sheetFormatPr defaultColWidth="9.140625" defaultRowHeight="12.75"/>
  <cols>
    <col min="2" max="2" width="13.28125" style="0" customWidth="1"/>
    <col min="3" max="3" width="45.421875" style="0" customWidth="1"/>
    <col min="4" max="4" width="11.7109375" style="0" customWidth="1"/>
  </cols>
  <sheetData>
    <row r="6" ht="12.75">
      <c r="B6" s="14" t="s">
        <v>14</v>
      </c>
    </row>
    <row r="8" ht="12">
      <c r="B8" t="s">
        <v>6</v>
      </c>
    </row>
    <row r="9" ht="12">
      <c r="B9" s="54" t="s">
        <v>36</v>
      </c>
    </row>
    <row r="10" ht="12">
      <c r="B10" t="s">
        <v>7</v>
      </c>
    </row>
    <row r="11" ht="12">
      <c r="B11" s="54" t="s">
        <v>37</v>
      </c>
    </row>
    <row r="12" ht="12">
      <c r="B12" t="s">
        <v>8</v>
      </c>
    </row>
    <row r="13" ht="12">
      <c r="B13" t="s">
        <v>9</v>
      </c>
    </row>
    <row r="14" ht="12">
      <c r="B14" s="54" t="s">
        <v>38</v>
      </c>
    </row>
    <row r="15" ht="12">
      <c r="B15" s="54" t="s">
        <v>39</v>
      </c>
    </row>
    <row r="16" ht="12">
      <c r="B16" t="s">
        <v>10</v>
      </c>
    </row>
    <row r="17" ht="12">
      <c r="B17" s="54" t="s">
        <v>40</v>
      </c>
    </row>
    <row r="18" ht="12">
      <c r="B18" s="54" t="s">
        <v>41</v>
      </c>
    </row>
    <row r="19" ht="12">
      <c r="B19" s="54" t="s">
        <v>42</v>
      </c>
    </row>
    <row r="20" ht="12">
      <c r="B20" t="s">
        <v>11</v>
      </c>
    </row>
    <row r="21" ht="12">
      <c r="B21" t="s">
        <v>12</v>
      </c>
    </row>
    <row r="22" ht="12">
      <c r="B22" s="54" t="s">
        <v>43</v>
      </c>
    </row>
    <row r="23" ht="12">
      <c r="B23" s="54" t="s">
        <v>47</v>
      </c>
    </row>
    <row r="24" ht="12">
      <c r="B24" s="54" t="s">
        <v>44</v>
      </c>
    </row>
    <row r="25" ht="12">
      <c r="B25" s="54" t="s">
        <v>45</v>
      </c>
    </row>
    <row r="26" ht="12">
      <c r="B26" s="54" t="s">
        <v>46</v>
      </c>
    </row>
    <row r="27" ht="12">
      <c r="B27" t="s">
        <v>13</v>
      </c>
    </row>
    <row r="29" ht="12">
      <c r="B29" s="54" t="s">
        <v>53</v>
      </c>
    </row>
    <row r="31" ht="12">
      <c r="B31" s="54" t="s">
        <v>51</v>
      </c>
    </row>
    <row r="32" ht="12">
      <c r="B32" s="54" t="s">
        <v>50</v>
      </c>
    </row>
    <row r="33" ht="12">
      <c r="B33" s="54" t="s">
        <v>49</v>
      </c>
    </row>
    <row r="34" ht="12">
      <c r="B34" s="54" t="s">
        <v>48</v>
      </c>
    </row>
    <row r="35" ht="12">
      <c r="B35" s="54" t="s">
        <v>52</v>
      </c>
    </row>
    <row r="36" ht="12">
      <c r="B36" s="54" t="s">
        <v>48</v>
      </c>
    </row>
    <row r="37" ht="12">
      <c r="B37" t="s">
        <v>49</v>
      </c>
    </row>
    <row r="38" ht="12">
      <c r="B38" t="s">
        <v>50</v>
      </c>
    </row>
    <row r="39" ht="12">
      <c r="B39" t="s">
        <v>51</v>
      </c>
    </row>
  </sheetData>
  <sheetProtection/>
  <printOptions/>
  <pageMargins left="0.75" right="0.7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S27"/>
  <sheetViews>
    <sheetView showGridLines="0" zoomScale="75" zoomScaleNormal="75" zoomScalePageLayoutView="0" workbookViewId="0" topLeftCell="A1">
      <selection activeCell="L31" sqref="L31"/>
    </sheetView>
  </sheetViews>
  <sheetFormatPr defaultColWidth="9.140625" defaultRowHeight="12.75"/>
  <cols>
    <col min="1" max="1" width="2.28125" style="0" customWidth="1"/>
    <col min="2" max="2" width="2.140625" style="0" customWidth="1"/>
    <col min="3" max="3" width="8.57421875" style="0" customWidth="1"/>
    <col min="4" max="4" width="4.140625" style="0" customWidth="1"/>
    <col min="5" max="5" width="9.421875" style="0" customWidth="1"/>
    <col min="6" max="6" width="3.57421875" style="0" customWidth="1"/>
    <col min="7" max="7" width="10.8515625" style="0" customWidth="1"/>
    <col min="8" max="8" width="3.140625" style="0" bestFit="1" customWidth="1"/>
    <col min="9" max="9" width="8.28125" style="0" customWidth="1"/>
    <col min="10" max="10" width="6.7109375" style="0" customWidth="1"/>
    <col min="12" max="12" width="5.00390625" style="0" customWidth="1"/>
    <col min="13" max="13" width="8.8515625" style="0" customWidth="1"/>
    <col min="14" max="14" width="3.140625" style="0" customWidth="1"/>
    <col min="15" max="15" width="9.28125" style="0" customWidth="1"/>
    <col min="16" max="16" width="3.140625" style="0" bestFit="1" customWidth="1"/>
    <col min="17" max="17" width="8.7109375" style="0" customWidth="1"/>
    <col min="18" max="18" width="5.421875" style="0" bestFit="1" customWidth="1"/>
  </cols>
  <sheetData>
    <row r="1" ht="48.75" customHeight="1"/>
    <row r="2" spans="2:18" ht="28.5" customHeight="1">
      <c r="B2" s="83" t="s">
        <v>4</v>
      </c>
      <c r="C2" s="83"/>
      <c r="D2" s="83"/>
      <c r="E2" s="83"/>
      <c r="F2" s="83"/>
      <c r="G2" s="83"/>
      <c r="H2" s="83"/>
      <c r="I2" s="83"/>
      <c r="J2" s="83"/>
      <c r="K2" s="83"/>
      <c r="L2" s="83"/>
      <c r="M2" s="83"/>
      <c r="N2" s="83"/>
      <c r="O2" s="83"/>
      <c r="P2" s="83"/>
      <c r="Q2" s="83"/>
      <c r="R2" s="56"/>
    </row>
    <row r="3" spans="1:18" ht="17.25">
      <c r="A3" s="2"/>
      <c r="B3" s="83" t="s">
        <v>18</v>
      </c>
      <c r="C3" s="84"/>
      <c r="D3" s="84"/>
      <c r="E3" s="84"/>
      <c r="F3" s="84"/>
      <c r="G3" s="84"/>
      <c r="H3" s="84"/>
      <c r="I3" s="84"/>
      <c r="J3" s="84"/>
      <c r="K3" s="84"/>
      <c r="L3" s="84"/>
      <c r="M3" s="84"/>
      <c r="N3" s="84"/>
      <c r="O3" s="84"/>
      <c r="P3" s="84"/>
      <c r="Q3" s="84"/>
      <c r="R3" s="56"/>
    </row>
    <row r="4" spans="2:18" ht="13.5">
      <c r="B4" s="56"/>
      <c r="C4" s="3" t="s">
        <v>24</v>
      </c>
      <c r="D4" s="3"/>
      <c r="E4" s="4"/>
      <c r="F4" s="4"/>
      <c r="G4" s="4"/>
      <c r="H4" s="4"/>
      <c r="I4" s="4"/>
      <c r="J4" s="4"/>
      <c r="K4" s="4"/>
      <c r="L4" s="4"/>
      <c r="M4" s="4"/>
      <c r="N4" s="4"/>
      <c r="O4" s="4"/>
      <c r="P4" s="4"/>
      <c r="Q4" s="4"/>
      <c r="R4" s="56"/>
    </row>
    <row r="5" spans="2:19" s="1" customFormat="1" ht="40.5" customHeight="1">
      <c r="B5" s="57"/>
      <c r="C5" s="5" t="s">
        <v>0</v>
      </c>
      <c r="D5" s="5"/>
      <c r="E5" s="5" t="s">
        <v>1</v>
      </c>
      <c r="F5" s="5"/>
      <c r="G5" s="5" t="s">
        <v>30</v>
      </c>
      <c r="H5" s="5"/>
      <c r="I5" s="5" t="s">
        <v>31</v>
      </c>
      <c r="J5" s="5"/>
      <c r="K5" s="5" t="s">
        <v>33</v>
      </c>
      <c r="L5" s="5"/>
      <c r="M5" s="5" t="s">
        <v>32</v>
      </c>
      <c r="N5" s="5"/>
      <c r="O5" s="5" t="s">
        <v>34</v>
      </c>
      <c r="P5" s="5"/>
      <c r="Q5" s="5"/>
      <c r="R5" s="57"/>
      <c r="S5" s="5"/>
    </row>
    <row r="6" spans="2:19" ht="13.5">
      <c r="B6" s="56"/>
      <c r="C6" s="13">
        <v>210</v>
      </c>
      <c r="D6" s="13"/>
      <c r="E6" s="13">
        <v>120</v>
      </c>
      <c r="F6" s="6"/>
      <c r="G6" s="12">
        <v>16</v>
      </c>
      <c r="H6" s="6"/>
      <c r="I6" s="12">
        <v>10</v>
      </c>
      <c r="J6" s="6"/>
      <c r="K6" s="12">
        <v>75</v>
      </c>
      <c r="L6" s="6"/>
      <c r="M6" s="12">
        <v>37.5</v>
      </c>
      <c r="N6" s="6"/>
      <c r="O6" s="12">
        <v>60</v>
      </c>
      <c r="P6" s="6"/>
      <c r="Q6" s="12"/>
      <c r="R6" s="56"/>
      <c r="S6" s="12"/>
    </row>
    <row r="7" spans="2:18" ht="13.5">
      <c r="B7" s="56"/>
      <c r="C7" s="6"/>
      <c r="D7" s="6"/>
      <c r="E7" s="6"/>
      <c r="F7" s="6"/>
      <c r="G7" s="6"/>
      <c r="H7" s="6"/>
      <c r="I7" s="6"/>
      <c r="J7" s="6"/>
      <c r="K7" s="6"/>
      <c r="L7" s="6"/>
      <c r="M7" s="6"/>
      <c r="N7" s="6"/>
      <c r="O7" s="6"/>
      <c r="P7" s="6"/>
      <c r="Q7" s="6"/>
      <c r="R7" s="56"/>
    </row>
    <row r="8" spans="2:18" s="2" customFormat="1" ht="13.5">
      <c r="B8" s="58"/>
      <c r="C8" s="6" t="s">
        <v>2</v>
      </c>
      <c r="D8" s="6" t="s">
        <v>3</v>
      </c>
      <c r="E8" s="6" t="s">
        <v>2</v>
      </c>
      <c r="F8" s="6" t="s">
        <v>3</v>
      </c>
      <c r="G8" s="6" t="s">
        <v>2</v>
      </c>
      <c r="H8" s="6" t="s">
        <v>3</v>
      </c>
      <c r="I8" s="6" t="s">
        <v>2</v>
      </c>
      <c r="J8" s="6" t="s">
        <v>3</v>
      </c>
      <c r="K8" s="6" t="s">
        <v>2</v>
      </c>
      <c r="L8" s="6" t="s">
        <v>3</v>
      </c>
      <c r="M8" s="6" t="s">
        <v>2</v>
      </c>
      <c r="N8" s="6" t="s">
        <v>3</v>
      </c>
      <c r="O8" s="6" t="s">
        <v>2</v>
      </c>
      <c r="P8" s="6" t="s">
        <v>3</v>
      </c>
      <c r="Q8" s="6" t="s">
        <v>2</v>
      </c>
      <c r="R8" s="6" t="s">
        <v>3</v>
      </c>
    </row>
    <row r="9" spans="2:19" s="2" customFormat="1" ht="13.5">
      <c r="B9" s="59"/>
      <c r="C9" s="7"/>
      <c r="D9" s="7"/>
      <c r="E9" s="7"/>
      <c r="F9" s="7"/>
      <c r="G9" s="7"/>
      <c r="H9" s="7"/>
      <c r="I9" s="95"/>
      <c r="J9" s="95"/>
      <c r="K9" s="95"/>
      <c r="L9" s="95"/>
      <c r="M9" s="7"/>
      <c r="N9" s="7"/>
      <c r="O9" s="7"/>
      <c r="P9" s="7"/>
      <c r="Q9" s="7"/>
      <c r="R9" s="52"/>
      <c r="S9"/>
    </row>
    <row r="10" spans="2:18" ht="29.25" customHeight="1">
      <c r="B10" s="60"/>
      <c r="C10" s="78" t="s">
        <v>26</v>
      </c>
      <c r="D10" s="79"/>
      <c r="E10" s="79"/>
      <c r="F10" s="80"/>
      <c r="G10" s="8"/>
      <c r="H10" s="8"/>
      <c r="I10" s="96"/>
      <c r="J10" s="96"/>
      <c r="K10" s="96"/>
      <c r="L10" s="96"/>
      <c r="M10" s="8"/>
      <c r="N10" s="8"/>
      <c r="O10" s="61"/>
      <c r="P10" s="61"/>
      <c r="Q10" s="61"/>
      <c r="R10" s="62"/>
    </row>
    <row r="11" spans="2:18" ht="13.5">
      <c r="B11" s="60"/>
      <c r="C11" s="43">
        <f>INT(1/24+E6/2+G6)</f>
        <v>76</v>
      </c>
      <c r="D11" s="38">
        <f>INT(1/2+12*(E6/2+G6))-12*C11</f>
        <v>0</v>
      </c>
      <c r="E11" s="44">
        <f>INT(1/24+SQRT(POWER(E6/2+G6,2)+POWER(C6/2+G6+K6,2)))</f>
        <v>210</v>
      </c>
      <c r="F11" s="39">
        <f>INT(1/2+12*SQRT(POWER(E6/2+G6,2)+POWER(C6/2+G6+K6,2)))-12*E11</f>
        <v>3</v>
      </c>
      <c r="G11" s="8"/>
      <c r="H11" s="8"/>
      <c r="I11" s="96"/>
      <c r="J11" s="96"/>
      <c r="K11" s="96"/>
      <c r="L11" s="96"/>
      <c r="M11" s="8"/>
      <c r="N11" s="8"/>
      <c r="O11" s="56"/>
      <c r="P11" s="56"/>
      <c r="Q11" s="56"/>
      <c r="R11" s="62"/>
    </row>
    <row r="12" spans="2:18" ht="30" customHeight="1">
      <c r="B12" s="60"/>
      <c r="C12" s="90" t="s">
        <v>25</v>
      </c>
      <c r="D12" s="91"/>
      <c r="E12" s="91"/>
      <c r="F12" s="92"/>
      <c r="G12" s="78" t="s">
        <v>27</v>
      </c>
      <c r="H12" s="79"/>
      <c r="I12" s="79"/>
      <c r="J12" s="80"/>
      <c r="K12" s="85" t="s">
        <v>28</v>
      </c>
      <c r="L12" s="86"/>
      <c r="M12" s="86"/>
      <c r="N12" s="87"/>
      <c r="O12" s="78" t="s">
        <v>29</v>
      </c>
      <c r="P12" s="79"/>
      <c r="Q12" s="79"/>
      <c r="R12" s="80"/>
    </row>
    <row r="13" spans="2:18" ht="13.5">
      <c r="B13" s="60"/>
      <c r="C13" s="43">
        <f>INT(1/24+SQRT(POWER(E6/2+I6,2)+POWER(I6,2)))</f>
        <v>70</v>
      </c>
      <c r="D13" s="55">
        <f>INT(1/2+12*SQRT(POWER(E6/2+I6,2)+POWER(I6,2)))-12*C13</f>
        <v>9</v>
      </c>
      <c r="E13" s="44">
        <f>INT(1/24+SQRT(POWER(C6/2+K6+I6,2)+POWER(E6/2+I6,2)))</f>
        <v>202</v>
      </c>
      <c r="F13" s="39">
        <f>INT(1/2+12*SQRT(POWER(E6/2+I6,2)+POWER(C6/2+K6+I6,2)))-12*E13</f>
        <v>6</v>
      </c>
      <c r="G13" s="44">
        <f>INT(1/24+SQRT(POWER(E6/2,2)+POWER(G6,2)))</f>
        <v>62</v>
      </c>
      <c r="H13" s="39">
        <f>INT(1/2+12*SQRT(POWER(E6/2,2)+POWER(G6,2)))-12*G13</f>
        <v>1</v>
      </c>
      <c r="I13" s="44">
        <f>INT(1/24+SQRT(POWER(E6/2,2)+POWER(C6/2+K6-G4,2)))</f>
        <v>189</v>
      </c>
      <c r="J13" s="39">
        <f>INT(1/2+12*SQRT(POWER(E6/2,2)+POWER(C6/2+K6,2)))-12*I13</f>
        <v>9</v>
      </c>
      <c r="K13" s="44">
        <f>INT(1/24+SQRT(POWER(E6/2,2)+POWER(K6+G6,2)))</f>
        <v>109</v>
      </c>
      <c r="L13" s="39">
        <f>INT(1/2+12*SQRT(POWER(E6/2,2)+POWER(K6+G6,2)))-12*K13</f>
        <v>0</v>
      </c>
      <c r="M13" s="44">
        <f>INT(1/24+SQRT(POWER(C6/2,2)+POWER(E6/2,2)))</f>
        <v>120</v>
      </c>
      <c r="N13" s="39">
        <f>INT(1/2+12*SQRT(POWER(C6/2,2)+POWER(E6/2,2)))-12*M13</f>
        <v>11</v>
      </c>
      <c r="O13" s="44">
        <f>INT(1/24+SQRT(POWER(E6/2,2)+POWER(C6/2+K6+G6,2)))</f>
        <v>205</v>
      </c>
      <c r="P13" s="39">
        <f>INT(1/2+12*SQRT(POWER(E6/2,2)+POWER(C6/2+K6+G6,2)))-12*O13</f>
        <v>0</v>
      </c>
      <c r="Q13" s="43">
        <f>INT(1/24+E6/2)</f>
        <v>60</v>
      </c>
      <c r="R13" s="38">
        <f>INT(1/2+12*E6/2)-12*Q13</f>
        <v>0</v>
      </c>
    </row>
    <row r="14" spans="2:18" ht="29.25" customHeight="1">
      <c r="B14" s="60"/>
      <c r="C14" s="93"/>
      <c r="D14" s="94"/>
      <c r="E14" s="94"/>
      <c r="F14" s="94"/>
      <c r="G14" s="88"/>
      <c r="H14" s="88"/>
      <c r="I14" s="88"/>
      <c r="J14" s="88"/>
      <c r="K14" s="9"/>
      <c r="L14" s="9"/>
      <c r="M14" s="8"/>
      <c r="N14" s="8"/>
      <c r="O14" s="8"/>
      <c r="P14" s="8"/>
      <c r="Q14" s="8"/>
      <c r="R14" s="37"/>
    </row>
    <row r="15" spans="2:18" ht="13.5">
      <c r="B15" s="60"/>
      <c r="C15" s="51"/>
      <c r="D15" s="48"/>
      <c r="E15" s="50"/>
      <c r="F15" s="49"/>
      <c r="G15" s="50"/>
      <c r="H15" s="49"/>
      <c r="I15" s="50"/>
      <c r="J15" s="49"/>
      <c r="K15" s="8"/>
      <c r="L15" s="8"/>
      <c r="M15" s="8"/>
      <c r="N15" s="8"/>
      <c r="O15" s="8"/>
      <c r="P15" s="8"/>
      <c r="Q15" s="8"/>
      <c r="R15" s="37"/>
    </row>
    <row r="16" spans="2:18" ht="13.5">
      <c r="B16" s="60"/>
      <c r="C16" s="81"/>
      <c r="D16" s="82"/>
      <c r="E16" s="8"/>
      <c r="F16" s="8"/>
      <c r="G16" s="8"/>
      <c r="H16" s="8"/>
      <c r="I16" s="8"/>
      <c r="J16" s="8"/>
      <c r="K16" s="8"/>
      <c r="L16" s="8"/>
      <c r="M16" s="8"/>
      <c r="N16" s="8"/>
      <c r="O16" s="8"/>
      <c r="P16" s="8"/>
      <c r="Q16" s="8"/>
      <c r="R16" s="37"/>
    </row>
    <row r="17" spans="2:18" ht="13.5">
      <c r="B17" s="60"/>
      <c r="C17" s="46"/>
      <c r="D17" s="47"/>
      <c r="E17" s="8"/>
      <c r="F17" s="8"/>
      <c r="G17" s="8"/>
      <c r="H17" s="8"/>
      <c r="I17" s="8"/>
      <c r="J17" s="8"/>
      <c r="K17" s="8"/>
      <c r="L17" s="8"/>
      <c r="M17" s="8"/>
      <c r="N17" s="8"/>
      <c r="O17" s="8"/>
      <c r="P17" s="8"/>
      <c r="Q17" s="10"/>
      <c r="R17" s="36"/>
    </row>
    <row r="18" spans="2:18" ht="60" customHeight="1">
      <c r="B18" s="60"/>
      <c r="C18" s="78" t="s">
        <v>19</v>
      </c>
      <c r="D18" s="80"/>
      <c r="E18" s="78" t="s">
        <v>20</v>
      </c>
      <c r="F18" s="80"/>
      <c r="G18" s="78" t="s">
        <v>21</v>
      </c>
      <c r="H18" s="80"/>
      <c r="I18" s="78" t="s">
        <v>22</v>
      </c>
      <c r="J18" s="80"/>
      <c r="K18" s="78" t="s">
        <v>5</v>
      </c>
      <c r="L18" s="80"/>
      <c r="M18" s="78" t="s">
        <v>23</v>
      </c>
      <c r="N18" s="80"/>
      <c r="O18" s="8"/>
      <c r="P18" s="8"/>
      <c r="Q18" s="78" t="s">
        <v>35</v>
      </c>
      <c r="R18" s="80"/>
    </row>
    <row r="19" spans="2:18" ht="13.5">
      <c r="B19" s="63"/>
      <c r="C19" s="42">
        <v>0</v>
      </c>
      <c r="D19" s="45">
        <v>0</v>
      </c>
      <c r="E19" s="42">
        <v>6</v>
      </c>
      <c r="F19" s="45">
        <v>0</v>
      </c>
      <c r="G19" s="42">
        <f>G6</f>
        <v>16</v>
      </c>
      <c r="H19" s="45">
        <v>0</v>
      </c>
      <c r="I19" s="42">
        <f>INT(1/24+G6+K6-M6)</f>
        <v>53</v>
      </c>
      <c r="J19" s="38">
        <f>INT(1/2+12*(G6+K6-M6)-12*I19)</f>
        <v>6</v>
      </c>
      <c r="K19" s="42">
        <f>INT(1/24+G6+K6)</f>
        <v>91</v>
      </c>
      <c r="L19" s="38">
        <f>INT(1/2+12*(G6+K6)-12*K19)</f>
        <v>0</v>
      </c>
      <c r="M19" s="42">
        <f>INT(1/24+G6+K6+O6)</f>
        <v>151</v>
      </c>
      <c r="N19" s="38">
        <f>INT(1/2+12*(G6+K6+O6)-12*M19)</f>
        <v>0</v>
      </c>
      <c r="O19" s="10"/>
      <c r="P19" s="10"/>
      <c r="Q19" s="41">
        <f>INT(1/24+(C6/2+G6+K6))</f>
        <v>196</v>
      </c>
      <c r="R19" s="40">
        <f>INT(1/2+12*(C6/2+G6+K6)-12*Q19)</f>
        <v>0</v>
      </c>
    </row>
    <row r="20" spans="2:18" ht="12.75">
      <c r="B20" s="56"/>
      <c r="C20" s="56"/>
      <c r="D20" s="56"/>
      <c r="E20" s="56"/>
      <c r="F20" s="56"/>
      <c r="G20" s="56"/>
      <c r="H20" s="56"/>
      <c r="I20" s="56"/>
      <c r="J20" s="56"/>
      <c r="K20" s="56"/>
      <c r="L20" s="56"/>
      <c r="M20" s="56"/>
      <c r="N20" s="56"/>
      <c r="O20" s="56"/>
      <c r="P20" s="56"/>
      <c r="Q20" s="56"/>
      <c r="R20" s="56"/>
    </row>
    <row r="21" spans="2:18" ht="12.75">
      <c r="B21" s="56"/>
      <c r="C21" s="97" t="s">
        <v>61</v>
      </c>
      <c r="D21" s="97"/>
      <c r="E21" s="97"/>
      <c r="F21" s="97"/>
      <c r="G21" s="97"/>
      <c r="H21" s="97"/>
      <c r="I21" s="97"/>
      <c r="J21" s="97"/>
      <c r="K21" s="97"/>
      <c r="L21" s="97"/>
      <c r="M21" s="97"/>
      <c r="N21" s="97"/>
      <c r="O21" s="97"/>
      <c r="P21" s="97"/>
      <c r="Q21" s="97"/>
      <c r="R21" s="97"/>
    </row>
    <row r="22" spans="2:18" ht="12.75">
      <c r="B22" s="56"/>
      <c r="C22" s="97"/>
      <c r="D22" s="97"/>
      <c r="E22" s="97"/>
      <c r="F22" s="97"/>
      <c r="G22" s="97"/>
      <c r="H22" s="97"/>
      <c r="I22" s="97"/>
      <c r="J22" s="97"/>
      <c r="K22" s="97"/>
      <c r="L22" s="97"/>
      <c r="M22" s="97"/>
      <c r="N22" s="97"/>
      <c r="O22" s="97"/>
      <c r="P22" s="97"/>
      <c r="Q22" s="97"/>
      <c r="R22" s="97"/>
    </row>
    <row r="23" spans="2:18" ht="12.75">
      <c r="B23" s="56"/>
      <c r="C23" s="97"/>
      <c r="D23" s="97"/>
      <c r="E23" s="97"/>
      <c r="F23" s="97"/>
      <c r="G23" s="97"/>
      <c r="H23" s="97"/>
      <c r="I23" s="97"/>
      <c r="J23" s="97"/>
      <c r="K23" s="97"/>
      <c r="L23" s="97"/>
      <c r="M23" s="97"/>
      <c r="N23" s="97"/>
      <c r="O23" s="97"/>
      <c r="P23" s="97"/>
      <c r="Q23" s="97"/>
      <c r="R23" s="97"/>
    </row>
    <row r="24" spans="2:18" ht="12.75" hidden="1">
      <c r="B24" s="56"/>
      <c r="C24" s="98"/>
      <c r="D24" s="98"/>
      <c r="E24" s="98"/>
      <c r="F24" s="98"/>
      <c r="G24" s="98"/>
      <c r="H24" s="98"/>
      <c r="I24" s="98"/>
      <c r="J24" s="98"/>
      <c r="K24" s="98"/>
      <c r="L24" s="98"/>
      <c r="M24" s="98"/>
      <c r="N24" s="98"/>
      <c r="O24" s="98"/>
      <c r="P24" s="98"/>
      <c r="Q24" s="98"/>
      <c r="R24" s="98"/>
    </row>
    <row r="25" spans="3:18" ht="12">
      <c r="C25" s="11"/>
      <c r="D25" s="11"/>
      <c r="E25" s="11"/>
      <c r="F25" s="11"/>
      <c r="G25" s="11"/>
      <c r="H25" s="11"/>
      <c r="I25" s="11"/>
      <c r="J25" s="11"/>
      <c r="K25" s="11"/>
      <c r="L25" s="11"/>
      <c r="M25" s="11"/>
      <c r="N25" s="11"/>
      <c r="O25" s="11"/>
      <c r="P25" s="11"/>
      <c r="Q25" s="11"/>
      <c r="R25" s="11"/>
    </row>
    <row r="26" spans="3:17" ht="17.25" customHeight="1">
      <c r="C26" s="14"/>
      <c r="D26" s="14"/>
      <c r="E26" s="89" t="s">
        <v>59</v>
      </c>
      <c r="F26" s="89"/>
      <c r="G26" s="89"/>
      <c r="H26" s="89"/>
      <c r="I26" s="89"/>
      <c r="J26" s="89"/>
      <c r="K26" s="89"/>
      <c r="L26" s="89"/>
      <c r="M26" s="89"/>
      <c r="N26" s="89"/>
      <c r="O26" s="89"/>
      <c r="P26" s="14"/>
      <c r="Q26" s="14"/>
    </row>
    <row r="27" spans="3:17" ht="13.5">
      <c r="C27" s="89" t="s">
        <v>60</v>
      </c>
      <c r="D27" s="89"/>
      <c r="E27" s="89"/>
      <c r="F27" s="89"/>
      <c r="G27" s="89"/>
      <c r="H27" s="89"/>
      <c r="I27" s="89"/>
      <c r="J27" s="89"/>
      <c r="K27" s="89"/>
      <c r="L27" s="89"/>
      <c r="M27" s="89"/>
      <c r="N27" s="89"/>
      <c r="O27" s="89"/>
      <c r="P27" s="89"/>
      <c r="Q27" s="89"/>
    </row>
  </sheetData>
  <sheetProtection/>
  <mergeCells count="21">
    <mergeCell ref="C21:R24"/>
    <mergeCell ref="E26:O26"/>
    <mergeCell ref="C12:F12"/>
    <mergeCell ref="C14:F14"/>
    <mergeCell ref="O12:R12"/>
    <mergeCell ref="I9:L11"/>
    <mergeCell ref="C27:Q27"/>
    <mergeCell ref="I18:J18"/>
    <mergeCell ref="C18:D18"/>
    <mergeCell ref="G18:H18"/>
    <mergeCell ref="K18:L18"/>
    <mergeCell ref="G12:J12"/>
    <mergeCell ref="M18:N18"/>
    <mergeCell ref="E18:F18"/>
    <mergeCell ref="C16:D16"/>
    <mergeCell ref="Q18:R18"/>
    <mergeCell ref="B2:Q2"/>
    <mergeCell ref="B3:Q3"/>
    <mergeCell ref="K12:N12"/>
    <mergeCell ref="G14:J14"/>
    <mergeCell ref="C10:F10"/>
  </mergeCells>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6:AC53"/>
  <sheetViews>
    <sheetView zoomScale="65" zoomScaleNormal="65" zoomScalePageLayoutView="0" workbookViewId="0" topLeftCell="A4">
      <selection activeCell="B14" sqref="B14"/>
    </sheetView>
  </sheetViews>
  <sheetFormatPr defaultColWidth="9.140625" defaultRowHeight="12.75"/>
  <cols>
    <col min="1" max="3" width="5.7109375" style="0" customWidth="1"/>
    <col min="4" max="4" width="6.28125" style="0" customWidth="1"/>
    <col min="5" max="5" width="5.7109375" style="0" customWidth="1"/>
    <col min="6" max="6" width="6.421875" style="0" customWidth="1"/>
    <col min="7" max="7" width="6.7109375" style="0" customWidth="1"/>
    <col min="8" max="8" width="6.00390625" style="0" customWidth="1"/>
    <col min="9" max="9" width="6.7109375" style="0" customWidth="1"/>
    <col min="10" max="10" width="5.7109375" style="0" customWidth="1"/>
    <col min="11" max="11" width="6.7109375" style="0" customWidth="1"/>
    <col min="12" max="41" width="5.7109375" style="0" customWidth="1"/>
    <col min="42" max="44" width="4.7109375" style="0" customWidth="1"/>
  </cols>
  <sheetData>
    <row r="5" ht="21.75" customHeight="1"/>
    <row r="6" spans="5:13" ht="17.25">
      <c r="E6" s="77" t="s">
        <v>15</v>
      </c>
      <c r="F6" s="73"/>
      <c r="G6" s="73"/>
      <c r="H6" s="73"/>
      <c r="I6" s="53">
        <f>+'Layout Tool'!C6</f>
        <v>210</v>
      </c>
      <c r="J6" s="53" t="s">
        <v>16</v>
      </c>
      <c r="K6" s="53">
        <f>+'Layout Tool'!E6</f>
        <v>120</v>
      </c>
      <c r="L6" s="73"/>
      <c r="M6" s="73" t="s">
        <v>17</v>
      </c>
    </row>
    <row r="7" ht="17.25">
      <c r="P7" s="73" t="s">
        <v>62</v>
      </c>
    </row>
    <row r="8" ht="21" customHeight="1">
      <c r="L8" s="73" t="s">
        <v>54</v>
      </c>
    </row>
    <row r="9" spans="4:27" ht="13.5" thickBot="1">
      <c r="D9" s="35"/>
      <c r="AA9" s="35"/>
    </row>
    <row r="10" spans="3:26" ht="13.5">
      <c r="C10" s="69"/>
      <c r="E10" s="16"/>
      <c r="F10" s="17"/>
      <c r="G10" s="17"/>
      <c r="H10" s="17"/>
      <c r="I10" s="17"/>
      <c r="J10" s="17"/>
      <c r="K10" s="17"/>
      <c r="L10" s="17"/>
      <c r="M10" s="17"/>
      <c r="N10" s="17"/>
      <c r="O10" s="17"/>
      <c r="P10" s="17"/>
      <c r="Q10" s="17"/>
      <c r="R10" s="17"/>
      <c r="S10" s="17"/>
      <c r="T10" s="17"/>
      <c r="U10" s="17"/>
      <c r="V10" s="17"/>
      <c r="W10" s="17"/>
      <c r="X10" s="17"/>
      <c r="Y10" s="17"/>
      <c r="Z10" s="17"/>
    </row>
    <row r="11" spans="5:26" ht="17.25">
      <c r="E11" s="19"/>
      <c r="F11" s="15"/>
      <c r="G11" s="69" t="str">
        <f>CONCATENATE('Layout Tool'!C11,"'",'Layout Tool'!D11,"""")</f>
        <v>76'0"</v>
      </c>
      <c r="H11" s="69" t="str">
        <f>CONCATENATE('Layout Tool'!E11,"'",'Layout Tool'!F11,"""")</f>
        <v>210'3"</v>
      </c>
      <c r="I11" s="15"/>
      <c r="J11" s="15"/>
      <c r="K11" s="15"/>
      <c r="L11" s="15"/>
      <c r="M11" s="15"/>
      <c r="N11" s="15"/>
      <c r="O11" s="15"/>
      <c r="P11" s="15"/>
      <c r="Q11" s="15"/>
      <c r="R11" s="15"/>
      <c r="S11" s="74" t="s">
        <v>55</v>
      </c>
      <c r="T11" s="15"/>
      <c r="U11" s="15"/>
      <c r="V11" s="15"/>
      <c r="W11" s="15"/>
      <c r="X11" s="15"/>
      <c r="Y11" s="15"/>
      <c r="Z11" s="15"/>
    </row>
    <row r="12" spans="5:26" ht="14.25" thickBot="1">
      <c r="E12" s="19"/>
      <c r="F12" s="15"/>
      <c r="G12" s="15"/>
      <c r="H12" s="15"/>
      <c r="I12" s="15"/>
      <c r="J12" s="15"/>
      <c r="K12" s="15"/>
      <c r="L12" s="15"/>
      <c r="M12" s="15"/>
      <c r="N12" s="15"/>
      <c r="O12" s="15"/>
      <c r="P12" s="15"/>
      <c r="Q12" s="15"/>
      <c r="R12" s="15"/>
      <c r="S12" s="66"/>
      <c r="T12" s="15"/>
      <c r="U12" s="15"/>
      <c r="V12" s="15"/>
      <c r="W12" s="15"/>
      <c r="X12" s="15"/>
      <c r="Y12" s="15"/>
      <c r="Z12" s="22"/>
    </row>
    <row r="13" spans="5:26" ht="12">
      <c r="E13" s="19"/>
      <c r="F13" s="16"/>
      <c r="G13" s="17"/>
      <c r="H13" s="17"/>
      <c r="I13" s="17"/>
      <c r="J13" s="17"/>
      <c r="K13" s="17"/>
      <c r="L13" s="17"/>
      <c r="M13" s="17"/>
      <c r="N13" s="17"/>
      <c r="O13" s="17"/>
      <c r="P13" s="17"/>
      <c r="Q13" s="17"/>
      <c r="R13" s="17"/>
      <c r="S13" s="17"/>
      <c r="T13" s="17"/>
      <c r="U13" s="17"/>
      <c r="V13" s="17"/>
      <c r="W13" s="17"/>
      <c r="X13" s="17"/>
      <c r="Y13" s="17"/>
      <c r="Z13" s="17"/>
    </row>
    <row r="14" spans="5:26" ht="14.25" thickBot="1">
      <c r="E14" s="19"/>
      <c r="F14" s="19"/>
      <c r="G14" s="15"/>
      <c r="H14" s="15"/>
      <c r="J14" s="72" t="str">
        <f>CONCATENATE('Layout Tool'!K13,"'",'Layout Tool'!L13,"""")</f>
        <v>109'0"</v>
      </c>
      <c r="K14" s="15"/>
      <c r="L14" s="70" t="str">
        <f>CONCATENATE('Layout Tool'!M13,"'",'Layout Tool'!N13,"""")</f>
        <v>120'11"</v>
      </c>
      <c r="M14" s="68"/>
      <c r="N14" s="15"/>
      <c r="O14" s="15"/>
      <c r="P14" s="15"/>
      <c r="Q14" s="15"/>
      <c r="R14" s="15"/>
      <c r="S14" s="15"/>
      <c r="T14" s="15"/>
      <c r="U14" s="15"/>
      <c r="V14" s="15"/>
      <c r="W14" s="15"/>
      <c r="X14" s="15"/>
      <c r="Y14" s="15"/>
      <c r="Z14" s="15"/>
    </row>
    <row r="15" spans="5:26" ht="12">
      <c r="E15" s="19"/>
      <c r="F15" s="19"/>
      <c r="G15" s="16"/>
      <c r="H15" s="17"/>
      <c r="I15" s="17"/>
      <c r="J15" s="17"/>
      <c r="K15" s="18"/>
      <c r="L15" s="17"/>
      <c r="M15" s="17"/>
      <c r="N15" s="17"/>
      <c r="O15" s="17"/>
      <c r="P15" s="17"/>
      <c r="Q15" s="17"/>
      <c r="R15" s="17"/>
      <c r="S15" s="17"/>
      <c r="T15" s="17"/>
      <c r="U15" s="17"/>
      <c r="V15" s="17"/>
      <c r="W15" s="17"/>
      <c r="X15" s="17"/>
      <c r="Y15" s="17"/>
      <c r="Z15" s="18"/>
    </row>
    <row r="16" spans="4:26" ht="12.75">
      <c r="D16" s="35"/>
      <c r="E16" s="19"/>
      <c r="F16" s="64"/>
      <c r="G16" s="19"/>
      <c r="H16" s="15"/>
      <c r="I16" s="15"/>
      <c r="J16" s="15"/>
      <c r="K16" s="20"/>
      <c r="L16" s="15"/>
      <c r="M16" s="15"/>
      <c r="N16" s="15"/>
      <c r="O16" s="15"/>
      <c r="P16" s="15"/>
      <c r="Q16" s="15"/>
      <c r="R16" s="15"/>
      <c r="S16" s="15"/>
      <c r="T16" s="15"/>
      <c r="U16" s="15"/>
      <c r="V16" s="28"/>
      <c r="W16" s="29"/>
      <c r="X16" s="15"/>
      <c r="Y16" s="15"/>
      <c r="Z16" s="20"/>
    </row>
    <row r="17" spans="5:26" ht="12">
      <c r="E17" s="19"/>
      <c r="F17" s="19"/>
      <c r="G17" s="19"/>
      <c r="H17" s="15"/>
      <c r="I17" s="15"/>
      <c r="J17" s="15"/>
      <c r="K17" s="20"/>
      <c r="L17" s="15"/>
      <c r="M17" s="15"/>
      <c r="N17" s="15"/>
      <c r="O17" s="15"/>
      <c r="P17" s="15"/>
      <c r="Q17" s="15"/>
      <c r="R17" s="15"/>
      <c r="S17" s="15"/>
      <c r="T17" s="15"/>
      <c r="U17" s="15"/>
      <c r="W17" s="15"/>
      <c r="X17" s="15"/>
      <c r="Y17" s="15"/>
      <c r="Z17" s="20"/>
    </row>
    <row r="18" spans="5:27" ht="13.5">
      <c r="E18" s="19"/>
      <c r="F18" s="19"/>
      <c r="G18" s="19"/>
      <c r="H18" s="15"/>
      <c r="I18" s="15"/>
      <c r="J18" s="15"/>
      <c r="K18" s="20"/>
      <c r="L18" s="15"/>
      <c r="M18" s="15"/>
      <c r="N18" s="29"/>
      <c r="O18" s="29"/>
      <c r="P18" s="15"/>
      <c r="Q18" s="15"/>
      <c r="R18" s="15"/>
      <c r="S18" s="15"/>
      <c r="T18" s="15"/>
      <c r="U18" s="15"/>
      <c r="V18" s="15"/>
      <c r="W18" s="15"/>
      <c r="X18" s="34" t="str">
        <f>CONCATENATE('Layout Tool'!O13,"'",'Layout Tool'!P13,"""")</f>
        <v>205'0"</v>
      </c>
      <c r="Y18" s="15"/>
      <c r="Z18" s="71" t="str">
        <f>CONCATENATE('Layout Tool'!Q13,"'",'Layout Tool'!R13,"""")</f>
        <v>60'0"</v>
      </c>
      <c r="AA18" s="14"/>
    </row>
    <row r="19" spans="5:26" ht="17.25">
      <c r="E19" s="19"/>
      <c r="F19" s="19"/>
      <c r="G19" s="76" t="s">
        <v>58</v>
      </c>
      <c r="H19" s="15"/>
      <c r="I19" s="34"/>
      <c r="J19" s="15"/>
      <c r="K19" s="20"/>
      <c r="L19" s="15"/>
      <c r="M19" s="15"/>
      <c r="N19" s="15"/>
      <c r="O19" s="15"/>
      <c r="P19" s="15"/>
      <c r="Q19" s="15"/>
      <c r="R19" s="15"/>
      <c r="S19" s="15"/>
      <c r="T19" s="15"/>
      <c r="U19" s="15"/>
      <c r="V19" s="15"/>
      <c r="W19" s="15"/>
      <c r="X19" s="15"/>
      <c r="Y19" s="15"/>
      <c r="Z19" s="20"/>
    </row>
    <row r="20" spans="5:26" ht="12">
      <c r="E20" s="19"/>
      <c r="F20" s="19"/>
      <c r="G20" s="19"/>
      <c r="H20" s="15"/>
      <c r="I20" s="15"/>
      <c r="J20" s="15"/>
      <c r="K20" s="20"/>
      <c r="L20" s="15"/>
      <c r="M20" s="15"/>
      <c r="N20" s="15"/>
      <c r="O20" s="15"/>
      <c r="P20" s="15"/>
      <c r="Q20" s="15"/>
      <c r="R20" s="15"/>
      <c r="S20" s="15"/>
      <c r="T20" s="15"/>
      <c r="U20" s="15"/>
      <c r="V20" s="15"/>
      <c r="W20" s="15"/>
      <c r="X20" s="15"/>
      <c r="Y20" s="15"/>
      <c r="Z20" s="20"/>
    </row>
    <row r="21" spans="5:26" ht="12.75">
      <c r="E21" s="19"/>
      <c r="F21" s="19"/>
      <c r="G21" s="19"/>
      <c r="H21" s="15"/>
      <c r="I21" s="15"/>
      <c r="J21" s="15"/>
      <c r="K21" s="20"/>
      <c r="L21" s="28"/>
      <c r="M21" s="29"/>
      <c r="N21" s="15"/>
      <c r="O21" s="15"/>
      <c r="P21" s="15"/>
      <c r="Q21" s="15"/>
      <c r="R21" s="15"/>
      <c r="S21" s="15"/>
      <c r="T21" s="15"/>
      <c r="U21" s="15"/>
      <c r="V21" s="15"/>
      <c r="W21" s="15"/>
      <c r="X21" s="15"/>
      <c r="Y21" s="15"/>
      <c r="Z21" s="20"/>
    </row>
    <row r="22" spans="4:26" ht="12.75">
      <c r="D22" s="35"/>
      <c r="E22" s="19"/>
      <c r="F22" s="64"/>
      <c r="G22" s="19"/>
      <c r="H22" s="15"/>
      <c r="I22" s="15"/>
      <c r="J22" s="15"/>
      <c r="K22" s="20"/>
      <c r="L22" s="15"/>
      <c r="O22" s="15"/>
      <c r="P22" s="15"/>
      <c r="Q22" s="15"/>
      <c r="R22" s="15"/>
      <c r="S22" s="15"/>
      <c r="T22" s="15"/>
      <c r="U22" s="15"/>
      <c r="V22" s="15"/>
      <c r="W22" s="15"/>
      <c r="X22" s="15"/>
      <c r="Y22" s="15"/>
      <c r="Z22" s="20"/>
    </row>
    <row r="23" spans="5:28" ht="12.75">
      <c r="E23" s="19"/>
      <c r="F23" s="19"/>
      <c r="G23" s="19"/>
      <c r="H23" s="15"/>
      <c r="I23" s="34"/>
      <c r="J23" s="15"/>
      <c r="K23" s="20"/>
      <c r="L23" s="15"/>
      <c r="M23" s="15"/>
      <c r="N23" s="15"/>
      <c r="O23" s="15"/>
      <c r="P23" s="15"/>
      <c r="Q23" s="15"/>
      <c r="R23" s="15"/>
      <c r="S23" s="15"/>
      <c r="T23" s="15"/>
      <c r="U23" s="15"/>
      <c r="V23" s="15"/>
      <c r="W23" s="15"/>
      <c r="X23" s="15"/>
      <c r="Y23" s="15"/>
      <c r="Z23" s="20"/>
      <c r="AA23" s="14"/>
      <c r="AB23" s="30"/>
    </row>
    <row r="24" spans="5:26" ht="12">
      <c r="E24" s="19"/>
      <c r="F24" s="19"/>
      <c r="G24" s="19"/>
      <c r="H24" s="15"/>
      <c r="I24" s="15"/>
      <c r="J24" s="15"/>
      <c r="K24" s="20"/>
      <c r="L24" s="15"/>
      <c r="M24" s="15"/>
      <c r="N24" s="15"/>
      <c r="O24" s="15"/>
      <c r="P24" s="15"/>
      <c r="Q24" s="15"/>
      <c r="R24" s="15"/>
      <c r="S24" s="15"/>
      <c r="T24" s="15"/>
      <c r="U24" s="15"/>
      <c r="V24" s="15"/>
      <c r="W24" s="15"/>
      <c r="X24" s="15"/>
      <c r="Y24" s="15"/>
      <c r="Z24" s="20"/>
    </row>
    <row r="25" spans="5:29" ht="13.5">
      <c r="E25" s="19"/>
      <c r="F25" s="19"/>
      <c r="G25" s="67"/>
      <c r="H25" s="15"/>
      <c r="I25" s="15"/>
      <c r="J25" s="15"/>
      <c r="K25" s="20"/>
      <c r="L25" s="15"/>
      <c r="M25" s="15"/>
      <c r="N25" s="15"/>
      <c r="O25" s="15"/>
      <c r="P25" s="15"/>
      <c r="Q25" s="15"/>
      <c r="R25" s="15"/>
      <c r="S25" s="15"/>
      <c r="T25" s="15"/>
      <c r="U25" s="15"/>
      <c r="V25" s="15"/>
      <c r="W25" s="15"/>
      <c r="X25" s="15"/>
      <c r="Y25" s="15"/>
      <c r="Z25" s="20"/>
      <c r="AC25" s="35"/>
    </row>
    <row r="26" spans="4:26" ht="12.75">
      <c r="D26" s="35"/>
      <c r="E26" s="19"/>
      <c r="F26" s="19"/>
      <c r="G26" s="19"/>
      <c r="H26" s="15"/>
      <c r="I26" s="15"/>
      <c r="J26" s="15"/>
      <c r="K26" s="20"/>
      <c r="L26" s="15"/>
      <c r="M26" s="15"/>
      <c r="N26" s="28"/>
      <c r="O26" s="29"/>
      <c r="P26" s="15"/>
      <c r="Q26" s="15"/>
      <c r="R26" s="15"/>
      <c r="S26" s="15"/>
      <c r="T26" s="15"/>
      <c r="U26" s="15"/>
      <c r="V26" s="15"/>
      <c r="W26" s="15"/>
      <c r="X26" s="15"/>
      <c r="Y26" s="15"/>
      <c r="Z26" s="20"/>
    </row>
    <row r="27" spans="3:26" ht="12">
      <c r="C27" s="15"/>
      <c r="D27" s="20"/>
      <c r="E27" s="19"/>
      <c r="F27" s="19"/>
      <c r="G27" s="19"/>
      <c r="H27" s="15"/>
      <c r="I27" s="15"/>
      <c r="J27" s="15"/>
      <c r="K27" s="20"/>
      <c r="L27" s="15"/>
      <c r="M27" s="15"/>
      <c r="N27" s="15"/>
      <c r="O27" s="15"/>
      <c r="P27" s="15"/>
      <c r="Q27" s="15"/>
      <c r="R27" s="15"/>
      <c r="S27" s="15"/>
      <c r="T27" s="15"/>
      <c r="U27" s="15"/>
      <c r="V27" s="15"/>
      <c r="W27" s="15"/>
      <c r="X27" s="15"/>
      <c r="Y27" s="15"/>
      <c r="Z27" s="20"/>
    </row>
    <row r="28" spans="3:26" ht="17.25">
      <c r="C28" s="15"/>
      <c r="D28" s="20"/>
      <c r="E28" s="19"/>
      <c r="F28" s="19"/>
      <c r="G28" s="19"/>
      <c r="H28" s="15"/>
      <c r="I28" s="15"/>
      <c r="J28" s="15"/>
      <c r="K28" s="20"/>
      <c r="L28" s="74" t="s">
        <v>57</v>
      </c>
      <c r="M28" s="15"/>
      <c r="N28" s="15"/>
      <c r="O28" s="15"/>
      <c r="P28" s="15"/>
      <c r="Q28" s="15"/>
      <c r="R28" s="15"/>
      <c r="S28" s="15"/>
      <c r="T28" s="15"/>
      <c r="U28" s="15"/>
      <c r="V28" s="15"/>
      <c r="W28" s="15"/>
      <c r="X28" s="15"/>
      <c r="Y28" s="15"/>
      <c r="Z28" s="20"/>
    </row>
    <row r="29" spans="3:26" ht="12">
      <c r="C29" s="15"/>
      <c r="D29" s="20"/>
      <c r="E29" s="19"/>
      <c r="F29" s="19"/>
      <c r="G29" s="19"/>
      <c r="H29" s="15"/>
      <c r="I29" s="15"/>
      <c r="J29" s="15"/>
      <c r="K29" s="20"/>
      <c r="M29" s="15"/>
      <c r="N29" s="15"/>
      <c r="O29" s="15"/>
      <c r="P29" s="15"/>
      <c r="Q29" s="15"/>
      <c r="R29" s="15"/>
      <c r="S29" s="15"/>
      <c r="T29" s="15"/>
      <c r="U29" s="15"/>
      <c r="V29" s="15"/>
      <c r="W29" s="15"/>
      <c r="X29" s="15"/>
      <c r="Y29" s="15"/>
      <c r="Z29" s="20"/>
    </row>
    <row r="30" spans="3:27" ht="18">
      <c r="C30" s="15"/>
      <c r="D30" s="20"/>
      <c r="E30" s="19"/>
      <c r="F30" s="19"/>
      <c r="G30" s="19"/>
      <c r="H30" s="15"/>
      <c r="I30" s="75" t="s">
        <v>32</v>
      </c>
      <c r="J30" s="15"/>
      <c r="K30" s="20"/>
      <c r="L30" s="15"/>
      <c r="M30" s="15"/>
      <c r="N30" s="74" t="s">
        <v>34</v>
      </c>
      <c r="O30" s="15"/>
      <c r="P30" s="15"/>
      <c r="Q30" s="15"/>
      <c r="R30" s="15"/>
      <c r="S30" s="15"/>
      <c r="T30" s="15"/>
      <c r="U30" s="15"/>
      <c r="V30" s="15"/>
      <c r="W30" s="15"/>
      <c r="X30" s="15"/>
      <c r="Y30" s="15"/>
      <c r="Z30" s="20"/>
      <c r="AA30" s="73" t="s">
        <v>56</v>
      </c>
    </row>
    <row r="31" spans="4:26" ht="13.5" thickBot="1">
      <c r="D31" s="34" t="str">
        <f>CONCATENATE('Layout Tool'!C19,"'",'Layout Tool'!D19,"""")</f>
        <v>0'0"</v>
      </c>
      <c r="E31" s="24"/>
      <c r="F31" s="24"/>
      <c r="G31" s="24"/>
      <c r="H31" s="25"/>
      <c r="I31" s="25"/>
      <c r="J31" s="25"/>
      <c r="K31" s="26"/>
      <c r="L31" s="25"/>
      <c r="M31" s="25"/>
      <c r="O31" s="27"/>
      <c r="P31" s="31"/>
      <c r="Q31" s="25"/>
      <c r="R31" s="25"/>
      <c r="S31" s="25"/>
      <c r="T31" s="25"/>
      <c r="U31" s="25"/>
      <c r="V31" s="25"/>
      <c r="W31" s="25"/>
      <c r="X31" s="25"/>
      <c r="Y31" s="25"/>
      <c r="Z31" s="26"/>
    </row>
    <row r="32" spans="3:27" ht="21.75" customHeight="1">
      <c r="C32" s="15"/>
      <c r="D32" s="20"/>
      <c r="E32" s="19"/>
      <c r="F32" s="19"/>
      <c r="G32" s="19"/>
      <c r="H32" s="15"/>
      <c r="I32" s="34" t="str">
        <f>CONCATENATE('Layout Tool'!I19,"'",'Layout Tool'!J19,"""")</f>
        <v>53'6"</v>
      </c>
      <c r="J32" s="34"/>
      <c r="K32" s="20"/>
      <c r="L32" s="15"/>
      <c r="M32" s="15"/>
      <c r="N32" s="34" t="str">
        <f>CONCATENATE('Layout Tool'!M19,"'",'Layout Tool'!N19,"""")</f>
        <v>151'0"</v>
      </c>
      <c r="O32" s="15"/>
      <c r="P32" s="15"/>
      <c r="Q32" s="15"/>
      <c r="R32" s="15"/>
      <c r="S32" s="15"/>
      <c r="T32" s="15"/>
      <c r="U32" s="15"/>
      <c r="V32" s="15"/>
      <c r="W32" s="15"/>
      <c r="X32" s="15"/>
      <c r="Y32" s="15"/>
      <c r="Z32" s="20"/>
      <c r="AA32" s="34" t="str">
        <f>CONCATENATE('Layout Tool'!Q19,"'",'Layout Tool'!R19,"""")</f>
        <v>196'0"</v>
      </c>
    </row>
    <row r="33" spans="3:26" ht="12">
      <c r="C33" s="15"/>
      <c r="D33" s="20"/>
      <c r="E33" s="19"/>
      <c r="F33" s="19"/>
      <c r="G33" s="19"/>
      <c r="H33" s="15"/>
      <c r="I33" s="15"/>
      <c r="J33" s="15"/>
      <c r="K33" s="20"/>
      <c r="L33" s="15"/>
      <c r="M33" s="15"/>
      <c r="N33" s="15"/>
      <c r="O33" s="15"/>
      <c r="P33" s="15"/>
      <c r="Q33" s="15"/>
      <c r="R33" s="15"/>
      <c r="S33" s="15"/>
      <c r="T33" s="15"/>
      <c r="U33" s="15"/>
      <c r="V33" s="15"/>
      <c r="W33" s="15"/>
      <c r="X33" s="15"/>
      <c r="Y33" s="15"/>
      <c r="Z33" s="20"/>
    </row>
    <row r="34" spans="3:26" ht="12">
      <c r="C34" s="15"/>
      <c r="D34" s="20"/>
      <c r="E34" s="19"/>
      <c r="F34" s="19"/>
      <c r="G34" s="19"/>
      <c r="H34" s="15"/>
      <c r="I34" s="15"/>
      <c r="J34" s="15"/>
      <c r="K34" s="20"/>
      <c r="L34" s="15"/>
      <c r="M34" s="15"/>
      <c r="N34" s="15"/>
      <c r="O34" s="15"/>
      <c r="P34" s="15"/>
      <c r="Q34" s="15"/>
      <c r="R34" s="15"/>
      <c r="S34" s="15"/>
      <c r="T34" s="15"/>
      <c r="U34" s="15"/>
      <c r="V34" s="15"/>
      <c r="W34" s="15"/>
      <c r="X34" s="15"/>
      <c r="Y34" s="15"/>
      <c r="Z34" s="20"/>
    </row>
    <row r="35" spans="3:26" ht="12">
      <c r="C35" s="15"/>
      <c r="D35" s="20"/>
      <c r="E35" s="19"/>
      <c r="F35" s="19"/>
      <c r="G35" s="19"/>
      <c r="H35" s="15"/>
      <c r="I35" s="15"/>
      <c r="J35" s="15"/>
      <c r="K35" s="20"/>
      <c r="L35" s="15"/>
      <c r="M35" s="15"/>
      <c r="N35" s="15"/>
      <c r="O35" s="15"/>
      <c r="P35" s="15"/>
      <c r="Q35" s="15"/>
      <c r="R35" s="15"/>
      <c r="S35" s="15"/>
      <c r="T35" s="15"/>
      <c r="U35" s="15"/>
      <c r="V35" s="15"/>
      <c r="W35" s="15"/>
      <c r="X35" s="15"/>
      <c r="Y35" s="15"/>
      <c r="Z35" s="20"/>
    </row>
    <row r="36" spans="5:26" ht="12.75">
      <c r="E36" s="19"/>
      <c r="F36" s="19"/>
      <c r="G36" s="19"/>
      <c r="H36" s="15"/>
      <c r="I36" s="15"/>
      <c r="J36" s="15"/>
      <c r="K36" s="20"/>
      <c r="L36" s="15"/>
      <c r="M36" s="34"/>
      <c r="N36" s="15"/>
      <c r="O36" s="15"/>
      <c r="P36" s="15"/>
      <c r="Q36" s="15"/>
      <c r="R36" s="15"/>
      <c r="S36" s="15"/>
      <c r="T36" s="15"/>
      <c r="U36" s="15"/>
      <c r="V36" s="15"/>
      <c r="W36" s="15"/>
      <c r="X36" s="15"/>
      <c r="Y36" s="15"/>
      <c r="Z36" s="20"/>
    </row>
    <row r="37" spans="5:26" ht="12.75">
      <c r="E37" s="33"/>
      <c r="F37" s="65"/>
      <c r="G37" s="19"/>
      <c r="H37" s="15"/>
      <c r="I37" s="15"/>
      <c r="J37" s="15"/>
      <c r="K37" s="20"/>
      <c r="L37" s="15"/>
      <c r="M37" s="15"/>
      <c r="N37" s="15"/>
      <c r="O37" s="28"/>
      <c r="P37" s="29"/>
      <c r="Q37" s="15"/>
      <c r="R37" s="15"/>
      <c r="S37" s="15"/>
      <c r="T37" s="15"/>
      <c r="U37" s="15"/>
      <c r="V37" s="15"/>
      <c r="W37" s="15"/>
      <c r="X37" s="15"/>
      <c r="Y37" s="15"/>
      <c r="Z37" s="20"/>
    </row>
    <row r="38" spans="5:26" ht="12">
      <c r="E38" s="19"/>
      <c r="F38" s="19"/>
      <c r="G38" s="19"/>
      <c r="H38" s="15"/>
      <c r="I38" s="15"/>
      <c r="J38" s="15"/>
      <c r="K38" s="20"/>
      <c r="L38" s="15"/>
      <c r="M38" s="15"/>
      <c r="N38" s="15"/>
      <c r="O38" s="15"/>
      <c r="P38" s="15"/>
      <c r="Q38" s="15"/>
      <c r="R38" s="15"/>
      <c r="S38" s="15"/>
      <c r="T38" s="15"/>
      <c r="U38" s="15"/>
      <c r="V38" s="15"/>
      <c r="W38" s="15"/>
      <c r="X38" s="15"/>
      <c r="Y38" s="15"/>
      <c r="Z38" s="20"/>
    </row>
    <row r="39" spans="5:26" ht="12">
      <c r="E39" s="19"/>
      <c r="F39" s="19"/>
      <c r="G39" s="19"/>
      <c r="H39" s="15"/>
      <c r="I39" s="15"/>
      <c r="J39" s="15"/>
      <c r="K39" s="20"/>
      <c r="L39" s="15"/>
      <c r="M39" s="15"/>
      <c r="N39" s="15"/>
      <c r="O39" s="15"/>
      <c r="P39" s="15"/>
      <c r="Q39" s="15"/>
      <c r="R39" s="15"/>
      <c r="S39" s="15"/>
      <c r="T39" s="15"/>
      <c r="U39" s="15"/>
      <c r="V39" s="15"/>
      <c r="W39" s="15"/>
      <c r="X39" s="15"/>
      <c r="Y39" s="15"/>
      <c r="Z39" s="20"/>
    </row>
    <row r="40" spans="5:26" ht="12">
      <c r="E40" s="19"/>
      <c r="F40" s="19"/>
      <c r="G40" s="19"/>
      <c r="H40" s="15"/>
      <c r="I40" s="15"/>
      <c r="J40" s="15"/>
      <c r="K40" s="20"/>
      <c r="L40" s="15"/>
      <c r="M40" s="15"/>
      <c r="N40" s="15"/>
      <c r="O40" s="15"/>
      <c r="P40" s="15"/>
      <c r="Q40" s="15"/>
      <c r="R40" s="15"/>
      <c r="S40" s="15"/>
      <c r="T40" s="15"/>
      <c r="U40" s="15"/>
      <c r="V40" s="15"/>
      <c r="W40" s="15"/>
      <c r="X40" s="15"/>
      <c r="Y40" s="15"/>
      <c r="Z40" s="20"/>
    </row>
    <row r="41" spans="5:26" ht="12.75">
      <c r="E41" s="19"/>
      <c r="F41" s="19"/>
      <c r="G41" s="19"/>
      <c r="H41" s="15"/>
      <c r="I41" s="15"/>
      <c r="K41" s="32"/>
      <c r="L41" s="15"/>
      <c r="M41" s="15"/>
      <c r="N41" s="15"/>
      <c r="O41" s="34"/>
      <c r="P41" s="15"/>
      <c r="Q41" s="15"/>
      <c r="R41" s="28"/>
      <c r="S41" s="29"/>
      <c r="T41" s="15"/>
      <c r="U41" s="15"/>
      <c r="V41" s="15"/>
      <c r="W41" s="15"/>
      <c r="X41" s="15"/>
      <c r="Y41" s="15"/>
      <c r="Z41" s="20"/>
    </row>
    <row r="42" spans="5:26" ht="12.75">
      <c r="E42" s="19"/>
      <c r="F42" s="19"/>
      <c r="G42" s="19"/>
      <c r="H42" s="15"/>
      <c r="I42" s="15"/>
      <c r="J42" s="15"/>
      <c r="K42" s="20"/>
      <c r="L42" s="15"/>
      <c r="M42" s="15"/>
      <c r="N42" s="15"/>
      <c r="O42" s="15"/>
      <c r="P42" s="15"/>
      <c r="Q42" s="15"/>
      <c r="R42" s="15"/>
      <c r="S42" s="15"/>
      <c r="T42" s="15"/>
      <c r="U42" s="15"/>
      <c r="V42" s="15"/>
      <c r="W42" s="15"/>
      <c r="X42" s="15"/>
      <c r="Y42" s="15"/>
      <c r="Z42" s="20"/>
    </row>
    <row r="43" spans="5:26" ht="12.75">
      <c r="E43" s="19"/>
      <c r="F43" s="19"/>
      <c r="G43" s="19"/>
      <c r="H43" s="15"/>
      <c r="I43" s="15"/>
      <c r="J43" s="15"/>
      <c r="K43" s="20"/>
      <c r="L43" s="15"/>
      <c r="M43" s="15"/>
      <c r="N43" s="15"/>
      <c r="O43" s="15"/>
      <c r="P43" s="15"/>
      <c r="Q43" s="15"/>
      <c r="R43" s="15"/>
      <c r="S43" s="15"/>
      <c r="T43" s="15"/>
      <c r="U43" s="15"/>
      <c r="V43" s="15"/>
      <c r="W43" s="15"/>
      <c r="X43" s="15"/>
      <c r="Y43" s="15"/>
      <c r="Z43" s="20"/>
    </row>
    <row r="44" spans="5:26" ht="12.75">
      <c r="E44" s="19"/>
      <c r="F44" s="19"/>
      <c r="G44" s="19"/>
      <c r="H44" s="15"/>
      <c r="I44" s="15"/>
      <c r="J44" s="15"/>
      <c r="K44" s="20"/>
      <c r="L44" s="15"/>
      <c r="M44" s="15"/>
      <c r="N44" s="15"/>
      <c r="O44" s="15"/>
      <c r="P44" s="15"/>
      <c r="Q44" s="15"/>
      <c r="R44" s="15"/>
      <c r="S44" s="15"/>
      <c r="T44" s="15"/>
      <c r="U44" s="15"/>
      <c r="V44" s="15"/>
      <c r="W44" s="15"/>
      <c r="X44" s="15"/>
      <c r="Y44" s="15"/>
      <c r="Z44" s="20"/>
    </row>
    <row r="45" spans="5:26" ht="12.75">
      <c r="E45" s="19"/>
      <c r="F45" s="19"/>
      <c r="G45" s="34" t="str">
        <f>CONCATENATE('Layout Tool'!G13,"'",'Layout Tool'!H13,"""")</f>
        <v>62'1"</v>
      </c>
      <c r="H45" s="15"/>
      <c r="I45" s="34" t="str">
        <f>CONCATENATE('Layout Tool'!I13,"'",'Layout Tool'!J13,"""")</f>
        <v>189'9"</v>
      </c>
      <c r="J45" s="15"/>
      <c r="K45" s="20"/>
      <c r="L45" s="15"/>
      <c r="M45" s="15"/>
      <c r="N45" s="15"/>
      <c r="O45" s="15"/>
      <c r="P45" s="15"/>
      <c r="Q45" s="15"/>
      <c r="R45" s="15"/>
      <c r="S45" s="15"/>
      <c r="T45" s="15"/>
      <c r="U45" s="15"/>
      <c r="V45" s="15"/>
      <c r="W45" s="15"/>
      <c r="X45" s="15"/>
      <c r="Y45" s="15"/>
      <c r="Z45" s="20"/>
    </row>
    <row r="46" spans="5:26" ht="12.75">
      <c r="E46" s="19"/>
      <c r="F46" s="19"/>
      <c r="G46" s="19"/>
      <c r="H46" s="15"/>
      <c r="I46" s="15"/>
      <c r="J46" s="15"/>
      <c r="K46" s="20"/>
      <c r="L46" s="15"/>
      <c r="M46" s="15"/>
      <c r="N46" s="15"/>
      <c r="O46" s="15"/>
      <c r="P46" s="15"/>
      <c r="Q46" s="15"/>
      <c r="R46" s="15"/>
      <c r="S46" s="15"/>
      <c r="T46" s="15"/>
      <c r="U46" s="15"/>
      <c r="V46" s="15"/>
      <c r="W46" s="15"/>
      <c r="X46" s="15"/>
      <c r="Y46" s="15"/>
      <c r="Z46" s="20"/>
    </row>
    <row r="47" spans="5:26" ht="12.75">
      <c r="E47" s="19"/>
      <c r="F47" s="19"/>
      <c r="G47" s="19"/>
      <c r="H47" s="15"/>
      <c r="I47" s="15"/>
      <c r="J47" s="15"/>
      <c r="K47" s="20"/>
      <c r="L47" s="15"/>
      <c r="M47" s="15"/>
      <c r="N47" s="15"/>
      <c r="O47" s="15"/>
      <c r="P47" s="15"/>
      <c r="Q47" s="15"/>
      <c r="R47" s="15"/>
      <c r="S47" s="15"/>
      <c r="T47" s="15"/>
      <c r="U47" s="15"/>
      <c r="V47" s="15"/>
      <c r="W47" s="15"/>
      <c r="X47" s="15"/>
      <c r="Y47" s="15"/>
      <c r="Z47" s="20"/>
    </row>
    <row r="48" spans="5:26" ht="13.5" thickBot="1">
      <c r="E48" s="19"/>
      <c r="F48" s="19"/>
      <c r="G48" s="21"/>
      <c r="H48" s="22"/>
      <c r="I48" s="22"/>
      <c r="J48" s="22"/>
      <c r="K48" s="23"/>
      <c r="L48" s="22"/>
      <c r="M48" s="22"/>
      <c r="N48" s="22"/>
      <c r="O48" s="22"/>
      <c r="P48" s="22"/>
      <c r="Q48" s="22"/>
      <c r="R48" s="22"/>
      <c r="S48" s="22"/>
      <c r="T48" s="22"/>
      <c r="U48" s="22"/>
      <c r="V48" s="22"/>
      <c r="W48" s="22"/>
      <c r="X48" s="22"/>
      <c r="Y48" s="22"/>
      <c r="Z48" s="23"/>
    </row>
    <row r="49" spans="5:27" ht="12">
      <c r="E49" s="19"/>
      <c r="F49" s="19"/>
      <c r="G49" s="15"/>
      <c r="H49" s="15"/>
      <c r="I49" s="15"/>
      <c r="J49" s="15"/>
      <c r="K49" s="15"/>
      <c r="L49" s="15"/>
      <c r="M49" s="15"/>
      <c r="N49" s="15"/>
      <c r="O49" s="15"/>
      <c r="P49" s="15"/>
      <c r="Q49" s="15"/>
      <c r="R49" s="15"/>
      <c r="S49" s="15"/>
      <c r="T49" s="15"/>
      <c r="U49" s="15"/>
      <c r="V49" s="15"/>
      <c r="W49" s="15"/>
      <c r="X49" s="15"/>
      <c r="Y49" s="15"/>
      <c r="Z49" s="15"/>
      <c r="AA49" s="15"/>
    </row>
    <row r="50" spans="5:6" ht="12.75" thickBot="1">
      <c r="E50" s="19"/>
      <c r="F50" s="21"/>
    </row>
    <row r="51" spans="4:26" ht="15" customHeight="1">
      <c r="D51" s="20"/>
      <c r="F51" s="17"/>
      <c r="G51" s="17"/>
      <c r="H51" s="17"/>
      <c r="I51" s="17"/>
      <c r="J51" s="17"/>
      <c r="K51" s="17"/>
      <c r="L51" s="17"/>
      <c r="M51" s="17"/>
      <c r="N51" s="17"/>
      <c r="O51" s="17"/>
      <c r="P51" s="17"/>
      <c r="Q51" s="17"/>
      <c r="R51" s="17"/>
      <c r="S51" s="17"/>
      <c r="T51" s="17"/>
      <c r="U51" s="17"/>
      <c r="V51" s="17"/>
      <c r="W51" s="17"/>
      <c r="X51" s="17"/>
      <c r="Y51" s="17"/>
      <c r="Z51" s="17"/>
    </row>
    <row r="52" spans="4:26" ht="15" customHeight="1">
      <c r="D52" s="20"/>
      <c r="E52" s="34"/>
      <c r="F52" s="34" t="str">
        <f>CONCATENATE('Layout Tool'!C13,"'",'Layout Tool'!D13,"""")</f>
        <v>70'9"</v>
      </c>
      <c r="G52" s="34"/>
      <c r="H52" s="34" t="str">
        <f>CONCATENATE('Layout Tool'!E13,"'",'Layout Tool'!F13,"""")</f>
        <v>202'6"</v>
      </c>
      <c r="I52" s="15"/>
      <c r="J52" s="15"/>
      <c r="K52" s="15"/>
      <c r="L52" s="15"/>
      <c r="M52" s="15"/>
      <c r="N52" s="15"/>
      <c r="O52" s="15"/>
      <c r="P52" s="15"/>
      <c r="Q52" s="15"/>
      <c r="R52" s="15"/>
      <c r="S52" s="15"/>
      <c r="T52" s="15"/>
      <c r="U52" s="15"/>
      <c r="V52" s="15"/>
      <c r="W52" s="15"/>
      <c r="X52" s="15"/>
      <c r="Y52" s="15"/>
      <c r="Z52" s="15"/>
    </row>
    <row r="53" spans="5:26" ht="12.75" thickBot="1">
      <c r="E53" s="21"/>
      <c r="F53" s="22"/>
      <c r="G53" s="22"/>
      <c r="H53" s="22"/>
      <c r="I53" s="22"/>
      <c r="J53" s="22"/>
      <c r="K53" s="22"/>
      <c r="L53" s="22"/>
      <c r="M53" s="22"/>
      <c r="N53" s="22"/>
      <c r="O53" s="22"/>
      <c r="P53" s="22"/>
      <c r="Q53" s="22"/>
      <c r="R53" s="22"/>
      <c r="S53" s="22"/>
      <c r="T53" s="22"/>
      <c r="U53" s="22"/>
      <c r="V53" s="22"/>
      <c r="W53" s="22"/>
      <c r="X53" s="22"/>
      <c r="Y53" s="22"/>
      <c r="Z53" s="22"/>
    </row>
  </sheetData>
  <sheetProtection/>
  <printOptions horizontalCentered="1" verticalCentered="1"/>
  <pageMargins left="0.5" right="0.5" top="0.5" bottom="0.5" header="0.5" footer="0.5"/>
  <pageSetup fitToHeight="1" fitToWidth="1" horizontalDpi="600" verticalDpi="600" orientation="landscape" scale="75" r:id="rId2"/>
  <headerFooter alignWithMargins="0">
    <oddFooter>&amp;C1-800-553-6275      www.AthleticFieldMarker.com      Info@AthleticFieldMarker.com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eselling4u.com,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Hall</dc:creator>
  <cp:keywords/>
  <dc:description/>
  <cp:lastModifiedBy>Christine McLarn</cp:lastModifiedBy>
  <cp:lastPrinted>2009-11-23T19:29:15Z</cp:lastPrinted>
  <dcterms:created xsi:type="dcterms:W3CDTF">2004-12-13T23:52:52Z</dcterms:created>
  <dcterms:modified xsi:type="dcterms:W3CDTF">2016-03-15T20:08:09Z</dcterms:modified>
  <cp:category/>
  <cp:version/>
  <cp:contentType/>
  <cp:contentStatus/>
</cp:coreProperties>
</file>